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<sst xmlns="http://schemas.openxmlformats.org/spreadsheetml/2006/main" count="159" uniqueCount="113">
  <si>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</si>
  <si>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</si>
  <si>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</si>
  <si>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</si>
  <si>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</si>
  <si>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</si>
  <si>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</si>
  <si>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</si>
  <si>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</si>
  <si>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</si>
  <si>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</si>
  <si>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</si>
  <si>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</si>
  <si>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</si>
  <si>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</si>
  <si>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</si>
  <si>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</si>
  <si>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</si>
  <si>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</si>
  <si>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</si>
  <si>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</si>
  <si>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</si>
  <si>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</si>
  <si>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</si>
  <si>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</si>
  <si>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</si>
  <si>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</si>
  <si>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</si>
  <si>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</si>
  <si>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</si>
  <si>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</si>
  <si>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</si>
  <si>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</si>
  <si>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</si>
  <si>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</si>
  <si>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</si>
  <si>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</si>
  <si>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</si>
  <si>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</si>
  <si>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</si>
  <si>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</si>
  <si>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</si>
  <si>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</si>
  <si>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</si>
  <si>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</si>
  <si>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</si>
  <si>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</si>
  <si>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</si>
  <si>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</si>
  <si>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</si>
  <si>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</si>
  <si>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</si>
  <si>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</si>
  <si>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</si>
  <si>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</si>
  <si>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</si>
  <si>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</si>
  <si>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</si>
  <si>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</si>
  <si>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</si>
  <si>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</si>
  <si>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</si>
  <si>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</si>
  <si>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</si>
  <si>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</si>
  <si>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</si>
  <si>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</si>
  <si>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</si>
  <si>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</si>
  <si>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</si>
  <si>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</si>
  <si>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</si>
  <si>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</si>
  <si>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</si>
  <si>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</si>
  <si>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</si>
  <si>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</si>
  <si>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</si>
  <si>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</si>
  <si>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</si>
  <si>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</si>
  <si>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</si>
  <si>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</si>
  <si>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</si>
  <si>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</si>
  <si>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</si>
  <si>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</si>
  <si>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</si>
  <si>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</si>
  <si>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</si>
  <si>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</si>
  <si>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</si>
  <si>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</si>
  <si>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</si>
  <si>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</si>
  <si>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</si>
  <si>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</si>
  <si>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</si>
  <si>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</si>
  <si>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</si>
  <si>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</si>
  <si>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</si>
  <si>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</si>
  <si>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</si>
  <si>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</si>
  <si>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</si>
  <si>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</si>
  <si>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</si>
  <si>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</si>
  <si>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</si>
  <si>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</si>
  <si>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</si>
  <si>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28.01.2015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</si>
</sst>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1346.2999999999997</c:v>
                </c:pt>
                <c:pt idx="1">
                  <c:v>1204.6</c:v>
                </c:pt>
                <c:pt idx="3">
                  <c:v>141.69999999999982</c:v>
                </c:pt>
              </c:numCache>
            </c:numRef>
          </c:val>
          <c:shape val="box"/>
        </c:ser>
        <c:shape val="box"/>
        <c:axId val="39406075"/>
        <c:axId val="19110356"/>
      </c:bar3D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4097.400000000001</c:v>
                </c:pt>
                <c:pt idx="1">
                  <c:v>2656.8</c:v>
                </c:pt>
                <c:pt idx="3">
                  <c:v>686.5</c:v>
                </c:pt>
                <c:pt idx="4">
                  <c:v>728.1999999999999</c:v>
                </c:pt>
                <c:pt idx="5">
                  <c:v>3.8</c:v>
                </c:pt>
                <c:pt idx="6">
                  <c:v>22.10000000000043</c:v>
                </c:pt>
              </c:numCache>
            </c:numRef>
          </c:val>
          <c:shape val="box"/>
        </c:ser>
        <c:shape val="box"/>
        <c:axId val="37775477"/>
        <c:axId val="4434974"/>
      </c:bar3D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39914767"/>
        <c:axId val="23688584"/>
      </c:bar3D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1619.8999999999999</c:v>
                </c:pt>
                <c:pt idx="1">
                  <c:v>1216.2</c:v>
                </c:pt>
                <c:pt idx="2">
                  <c:v>6.5</c:v>
                </c:pt>
                <c:pt idx="3">
                  <c:v>31.3</c:v>
                </c:pt>
                <c:pt idx="4">
                  <c:v>3.4</c:v>
                </c:pt>
                <c:pt idx="5">
                  <c:v>362.49999999999983</c:v>
                </c:pt>
              </c:numCache>
            </c:numRef>
          </c:val>
          <c:shape val="box"/>
        </c:ser>
        <c:shape val="box"/>
        <c:axId val="11870665"/>
        <c:axId val="39727122"/>
      </c:bar3D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407.49999999999994</c:v>
                </c:pt>
                <c:pt idx="1">
                  <c:v>260.4</c:v>
                </c:pt>
                <c:pt idx="4">
                  <c:v>147.09999999999997</c:v>
                </c:pt>
              </c:numCache>
            </c:numRef>
          </c:val>
          <c:shape val="box"/>
        </c:ser>
        <c:shape val="box"/>
        <c:axId val="21999779"/>
        <c:axId val="63780284"/>
      </c:bar3D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80284"/>
        <c:crosses val="autoZero"/>
        <c:auto val="1"/>
        <c:lblOffset val="100"/>
        <c:tickLblSkip val="2"/>
        <c:noMultiLvlLbl val="0"/>
      </c:catAx>
      <c:valAx>
        <c:axId val="6378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7151645"/>
        <c:axId val="65929350"/>
      </c:bar3D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3487.7</c:v>
                </c:pt>
              </c:numCache>
            </c:numRef>
          </c:val>
          <c:shape val="box"/>
        </c:ser>
        <c:shape val="box"/>
        <c:axId val="56493239"/>
        <c:axId val="38677104"/>
      </c:bar3D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4097.400000000001</c:v>
                </c:pt>
                <c:pt idx="2">
                  <c:v>1619.8999999999999</c:v>
                </c:pt>
                <c:pt idx="3">
                  <c:v>407.49999999999994</c:v>
                </c:pt>
                <c:pt idx="4">
                  <c:v>36.1</c:v>
                </c:pt>
                <c:pt idx="5">
                  <c:v>1346.2999999999997</c:v>
                </c:pt>
                <c:pt idx="6">
                  <c:v>3487.7</c:v>
                </c:pt>
              </c:numCache>
            </c:numRef>
          </c:val>
          <c:shape val="box"/>
        </c:ser>
        <c:shape val="box"/>
        <c:axId val="12549617"/>
        <c:axId val="45837690"/>
      </c:bar3D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5589</c:v>
                </c:pt>
                <c:pt idx="1">
                  <c:v>734.6999999999999</c:v>
                </c:pt>
                <c:pt idx="2">
                  <c:v>686.5</c:v>
                </c:pt>
                <c:pt idx="3">
                  <c:v>117.5</c:v>
                </c:pt>
                <c:pt idx="4">
                  <c:v>0</c:v>
                </c:pt>
                <c:pt idx="5">
                  <c:v>4215.899999999999</c:v>
                </c:pt>
              </c:numCache>
            </c:numRef>
          </c:val>
          <c:shape val="box"/>
        </c:ser>
        <c:shape val="box"/>
        <c:axId val="9886027"/>
        <c:axId val="21865380"/>
      </c:bar3D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105</v>
      </c>
      <c r="C3" s="122" t="s">
        <v>106</v>
      </c>
      <c r="D3" s="122" t="s">
        <v>29</v>
      </c>
      <c r="E3" s="122" t="s">
        <v>28</v>
      </c>
      <c r="F3" s="122" t="s">
        <v>107</v>
      </c>
      <c r="G3" s="122" t="s">
        <v>108</v>
      </c>
      <c r="H3" s="122" t="s">
        <v>109</v>
      </c>
      <c r="I3" s="122" t="s">
        <v>110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3778.8+318.6+74.4+4544.7+5310.3+2.2+304.5</f>
        <v>14333.5</v>
      </c>
      <c r="E6" s="3">
        <f>D6/D137*100</f>
        <v>46.76631037677981</v>
      </c>
      <c r="F6" s="3">
        <f>D6/B6*100</f>
        <v>58.66211017434723</v>
      </c>
      <c r="G6" s="3">
        <f aca="true" t="shared" si="0" ref="G6:G41">D6/C6*100</f>
        <v>9.77700502441267</v>
      </c>
      <c r="H6" s="3">
        <f>B6-D6</f>
        <v>10100.5</v>
      </c>
      <c r="I6" s="3">
        <f aca="true" t="shared" si="1" ref="I6:I41">C6-D6</f>
        <v>132270.7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2656.8+4544.7+5310.3+304.5</f>
        <v>12816.3</v>
      </c>
      <c r="E7" s="1">
        <f>D7/D6*100</f>
        <v>89.41500680224648</v>
      </c>
      <c r="F7" s="1">
        <f>D7/B7*100</f>
        <v>63.76363826325767</v>
      </c>
      <c r="G7" s="1">
        <f t="shared" si="0"/>
        <v>10.62249020948592</v>
      </c>
      <c r="H7" s="1">
        <f>B7-D7</f>
        <v>7283.399999999998</v>
      </c>
      <c r="I7" s="1">
        <f t="shared" si="1"/>
        <v>107836.2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18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391.1+295.4+72.7</f>
        <v>759.2</v>
      </c>
      <c r="E9" s="1">
        <f>D9/D6*100</f>
        <v>5.296682596713992</v>
      </c>
      <c r="F9" s="1">
        <f aca="true" t="shared" si="3" ref="F9:F39">D9/B9*100</f>
        <v>49.52057921857674</v>
      </c>
      <c r="G9" s="1">
        <f t="shared" si="0"/>
        <v>7.287457165071657</v>
      </c>
      <c r="H9" s="1">
        <f t="shared" si="2"/>
        <v>773.8999999999999</v>
      </c>
      <c r="I9" s="1">
        <f t="shared" si="1"/>
        <v>9658.699999999999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710.3+17.9+0.2</f>
        <v>728.4</v>
      </c>
      <c r="E10" s="1">
        <f>D10/D6*100</f>
        <v>5.081801374402623</v>
      </c>
      <c r="F10" s="1">
        <f t="shared" si="3"/>
        <v>26.518130187854954</v>
      </c>
      <c r="G10" s="1">
        <f t="shared" si="0"/>
        <v>4.921322352019134</v>
      </c>
      <c r="H10" s="1">
        <f t="shared" si="2"/>
        <v>2018.4</v>
      </c>
      <c r="I10" s="1">
        <f t="shared" si="1"/>
        <v>14072.5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0.026511319635818188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25.800000000000704</v>
      </c>
      <c r="E12" s="1">
        <f>D12/D6*100</f>
        <v>0.17999790700108628</v>
      </c>
      <c r="F12" s="1">
        <f t="shared" si="3"/>
        <v>51.19047619047472</v>
      </c>
      <c r="G12" s="1">
        <f t="shared" si="0"/>
        <v>5.217391304347845</v>
      </c>
      <c r="H12" s="1">
        <f t="shared" si="2"/>
        <v>24.600000000002115</v>
      </c>
      <c r="I12" s="1">
        <f t="shared" si="1"/>
        <v>468.70000000001096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>
        <f>5164.3+574.5</f>
        <v>5738.8</v>
      </c>
      <c r="E17" s="3">
        <f>D17/D137*100</f>
        <v>18.724142881380264</v>
      </c>
      <c r="F17" s="3">
        <f>D17/B17*100</f>
        <v>34.35831118135882</v>
      </c>
      <c r="G17" s="3">
        <f t="shared" si="0"/>
        <v>5.726385196893135</v>
      </c>
      <c r="H17" s="3">
        <f>B17-D17</f>
        <v>10964</v>
      </c>
      <c r="I17" s="3">
        <f t="shared" si="1"/>
        <v>94478</v>
      </c>
    </row>
    <row r="18" spans="1:9" ht="18">
      <c r="A18" s="29" t="s">
        <v>5</v>
      </c>
      <c r="B18" s="49">
        <v>13483</v>
      </c>
      <c r="C18" s="50">
        <v>81463.5</v>
      </c>
      <c r="D18" s="51">
        <f>5164.3+574.5</f>
        <v>5738.8</v>
      </c>
      <c r="E18" s="1">
        <f>D18/D17*100</f>
        <v>100</v>
      </c>
      <c r="F18" s="1">
        <f t="shared" si="3"/>
        <v>42.56322776830083</v>
      </c>
      <c r="G18" s="1">
        <f t="shared" si="0"/>
        <v>7.044627348444396</v>
      </c>
      <c r="H18" s="1">
        <f t="shared" si="2"/>
        <v>7744.2</v>
      </c>
      <c r="I18" s="1">
        <f t="shared" si="1"/>
        <v>75724.7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>
        <f>D19/D17*100</f>
        <v>0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>
        <f>D20/D17*100</f>
        <v>0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>
        <f>D21/D17*100</f>
        <v>0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>
        <f>D22/D17*100</f>
        <v>0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>
        <f>D23/D17*100</f>
        <v>0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1251.6+285.2+60+12.3+10.8+1064.6</f>
        <v>2684.5</v>
      </c>
      <c r="E31" s="3">
        <f>D31/D137*100</f>
        <v>8.75879305169466</v>
      </c>
      <c r="F31" s="3">
        <f>D31/B31*100</f>
        <v>87.06015891032916</v>
      </c>
      <c r="G31" s="3">
        <f t="shared" si="0"/>
        <v>14.50994805714255</v>
      </c>
      <c r="H31" s="3">
        <f t="shared" si="2"/>
        <v>399</v>
      </c>
      <c r="I31" s="3">
        <f t="shared" si="1"/>
        <v>15816.599999999999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1216.2+1064.6</f>
        <v>2280.8</v>
      </c>
      <c r="E32" s="1">
        <f>D32/D31*100</f>
        <v>84.96181784317378</v>
      </c>
      <c r="F32" s="1">
        <f t="shared" si="3"/>
        <v>99.11781321976447</v>
      </c>
      <c r="G32" s="1">
        <f t="shared" si="0"/>
        <v>16.297016119812508</v>
      </c>
      <c r="H32" s="1">
        <f t="shared" si="2"/>
        <v>20.299999999999727</v>
      </c>
      <c r="I32" s="1">
        <f t="shared" si="1"/>
        <v>11714.400000000001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>
        <f>6.5</f>
        <v>6.5</v>
      </c>
      <c r="E34" s="1">
        <f>D34/D31*100</f>
        <v>0.24213075060532688</v>
      </c>
      <c r="F34" s="1">
        <f t="shared" si="3"/>
        <v>3.17227916056613</v>
      </c>
      <c r="G34" s="1">
        <f t="shared" si="0"/>
        <v>0.6318040435458787</v>
      </c>
      <c r="H34" s="1">
        <f t="shared" si="2"/>
        <v>198.4</v>
      </c>
      <c r="I34" s="1">
        <f t="shared" si="1"/>
        <v>1022.3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1.1659526913764202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>
        <f>3.4</f>
        <v>3.4</v>
      </c>
      <c r="E36" s="1">
        <f>D36/D31*100</f>
        <v>0.1266530080089402</v>
      </c>
      <c r="F36" s="1">
        <f t="shared" si="3"/>
        <v>100</v>
      </c>
      <c r="G36" s="1">
        <f t="shared" si="0"/>
        <v>20</v>
      </c>
      <c r="H36" s="1">
        <f t="shared" si="2"/>
        <v>0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362.49999999999983</v>
      </c>
      <c r="E37" s="1">
        <f>D37/D31*100</f>
        <v>13.503445706835532</v>
      </c>
      <c r="F37" s="1">
        <f t="shared" si="3"/>
        <v>67.41677515343123</v>
      </c>
      <c r="G37" s="1">
        <f t="shared" si="0"/>
        <v>11.18136952498458</v>
      </c>
      <c r="H37" s="1">
        <f>B37-D37</f>
        <v>175.20000000000033</v>
      </c>
      <c r="I37" s="1">
        <f t="shared" si="1"/>
        <v>2879.4999999999977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0.057750283857327424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193+223</f>
        <v>416</v>
      </c>
      <c r="E43" s="3">
        <f>D43/D137*100</f>
        <v>1.3572948070422717</v>
      </c>
      <c r="F43" s="3">
        <f>D43/B43*100</f>
        <v>81.76100628930817</v>
      </c>
      <c r="G43" s="3">
        <f aca="true" t="shared" si="4" ref="G43:G73">D43/C43*100</f>
        <v>13.627727183384655</v>
      </c>
      <c r="H43" s="3">
        <f>B43-D43</f>
        <v>92.80000000000001</v>
      </c>
      <c r="I43" s="3">
        <f aca="true" t="shared" si="5" ref="I43:I74">C43-D43</f>
        <v>2636.6</v>
      </c>
    </row>
    <row r="44" spans="1:9" ht="18">
      <c r="A44" s="29" t="s">
        <v>3</v>
      </c>
      <c r="B44" s="49">
        <v>435.4</v>
      </c>
      <c r="C44" s="50">
        <v>2678.6</v>
      </c>
      <c r="D44" s="51">
        <f>193+222.7</f>
        <v>415.7</v>
      </c>
      <c r="E44" s="1">
        <f>D44/D43*100</f>
        <v>99.92788461538461</v>
      </c>
      <c r="F44" s="1">
        <f aca="true" t="shared" si="6" ref="F44:F71">D44/B44*100</f>
        <v>95.47542489664677</v>
      </c>
      <c r="G44" s="1">
        <f t="shared" si="4"/>
        <v>15.519301127454641</v>
      </c>
      <c r="H44" s="1">
        <f aca="true" t="shared" si="7" ref="H44:H71">B44-D44</f>
        <v>19.69999999999999</v>
      </c>
      <c r="I44" s="1">
        <f t="shared" si="5"/>
        <v>2262.9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0.30000000000001137</v>
      </c>
      <c r="E48" s="1">
        <f>D48/D43*100</f>
        <v>0.07211538461538736</v>
      </c>
      <c r="F48" s="1">
        <f t="shared" si="6"/>
        <v>4.8387096774195095</v>
      </c>
      <c r="G48" s="1">
        <f t="shared" si="4"/>
        <v>0.3537735849056737</v>
      </c>
      <c r="H48" s="1">
        <f t="shared" si="7"/>
        <v>5.900000000000025</v>
      </c>
      <c r="I48" s="1">
        <f t="shared" si="5"/>
        <v>84.50000000000001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260.4+84.2+35.2+27.7+429.5+47.7+9.2</f>
        <v>893.9000000000001</v>
      </c>
      <c r="E49" s="3">
        <f>D49/D137*100</f>
        <v>2.9165524711901125</v>
      </c>
      <c r="F49" s="3">
        <f>D49/B49*100</f>
        <v>88.61022997620938</v>
      </c>
      <c r="G49" s="3">
        <f t="shared" si="4"/>
        <v>14.768859663615636</v>
      </c>
      <c r="H49" s="3">
        <f>B49-D49</f>
        <v>114.89999999999986</v>
      </c>
      <c r="I49" s="3">
        <f t="shared" si="5"/>
        <v>5158.700000000001</v>
      </c>
    </row>
    <row r="50" spans="1:9" ht="18">
      <c r="A50" s="29" t="s">
        <v>3</v>
      </c>
      <c r="B50" s="49">
        <v>703.5</v>
      </c>
      <c r="C50" s="50">
        <v>4220.9</v>
      </c>
      <c r="D50" s="51">
        <f>260.4+390.2</f>
        <v>650.5999999999999</v>
      </c>
      <c r="E50" s="1">
        <f>D50/D49*100</f>
        <v>72.7821904016109</v>
      </c>
      <c r="F50" s="1">
        <f t="shared" si="6"/>
        <v>92.48045486851456</v>
      </c>
      <c r="G50" s="1">
        <f t="shared" si="4"/>
        <v>15.413774313535027</v>
      </c>
      <c r="H50" s="1">
        <f t="shared" si="7"/>
        <v>52.90000000000009</v>
      </c>
      <c r="I50" s="1">
        <f t="shared" si="5"/>
        <v>3570.2999999999997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>
        <f>1.1</f>
        <v>1.1</v>
      </c>
      <c r="E53" s="1">
        <f>D53/D49*100</f>
        <v>0.12305627027631727</v>
      </c>
      <c r="F53" s="1">
        <f t="shared" si="6"/>
        <v>3.448275862068966</v>
      </c>
      <c r="G53" s="1">
        <f t="shared" si="4"/>
        <v>0.46550994498518833</v>
      </c>
      <c r="H53" s="1">
        <f t="shared" si="7"/>
        <v>30.799999999999997</v>
      </c>
      <c r="I53" s="1">
        <f t="shared" si="5"/>
        <v>235.20000000000002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242.2000000000002</v>
      </c>
      <c r="E54" s="1">
        <f>D54/D49*100</f>
        <v>27.09475332811278</v>
      </c>
      <c r="F54" s="1">
        <f t="shared" si="6"/>
        <v>90.74559760209824</v>
      </c>
      <c r="G54" s="1">
        <f t="shared" si="4"/>
        <v>16.23977470832775</v>
      </c>
      <c r="H54" s="1">
        <f t="shared" si="7"/>
        <v>24.69999999999979</v>
      </c>
      <c r="I54" s="1">
        <f>C54-D54</f>
        <v>1249.2000000000005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36.1+65.6+6.5</f>
        <v>108.19999999999999</v>
      </c>
      <c r="E56" s="3">
        <f>D56/D137*100</f>
        <v>0.3530271589470524</v>
      </c>
      <c r="F56" s="3">
        <f>D56/B56*100</f>
        <v>41.34505158578525</v>
      </c>
      <c r="G56" s="3">
        <f t="shared" si="4"/>
        <v>6.89171974522293</v>
      </c>
      <c r="H56" s="3">
        <f>B56-D56</f>
        <v>153.5</v>
      </c>
      <c r="I56" s="3">
        <f t="shared" si="5"/>
        <v>1461.8</v>
      </c>
    </row>
    <row r="57" spans="1:9" ht="18">
      <c r="A57" s="29" t="s">
        <v>3</v>
      </c>
      <c r="B57" s="49">
        <v>136.2</v>
      </c>
      <c r="C57" s="50">
        <v>839</v>
      </c>
      <c r="D57" s="51">
        <f>36.1+65.6</f>
        <v>101.69999999999999</v>
      </c>
      <c r="E57" s="1">
        <f>D57/D56*100</f>
        <v>93.99260628465804</v>
      </c>
      <c r="F57" s="1">
        <f t="shared" si="6"/>
        <v>74.66960352422907</v>
      </c>
      <c r="G57" s="1">
        <f t="shared" si="4"/>
        <v>12.121573301549462</v>
      </c>
      <c r="H57" s="1">
        <f t="shared" si="7"/>
        <v>34.5</v>
      </c>
      <c r="I57" s="1">
        <f t="shared" si="5"/>
        <v>737.3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6.5</v>
      </c>
      <c r="E61" s="1">
        <f>D61/D56*100</f>
        <v>6.007393715341959</v>
      </c>
      <c r="F61" s="1">
        <f t="shared" si="6"/>
        <v>52.41935483870965</v>
      </c>
      <c r="G61" s="1">
        <f t="shared" si="4"/>
        <v>7.369614512471657</v>
      </c>
      <c r="H61" s="1">
        <f t="shared" si="7"/>
        <v>5.900000000000006</v>
      </c>
      <c r="I61" s="1">
        <f t="shared" si="5"/>
        <v>81.69999999999997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0.2</v>
      </c>
      <c r="E66" s="42">
        <f>D66/D137*100</f>
        <v>0.0006525455803087846</v>
      </c>
      <c r="F66" s="113">
        <f>D66/B66*100</f>
        <v>0.6849315068493151</v>
      </c>
      <c r="G66" s="3">
        <f t="shared" si="4"/>
        <v>0.1142204454597373</v>
      </c>
      <c r="H66" s="3">
        <f>B66-D66</f>
        <v>29</v>
      </c>
      <c r="I66" s="3">
        <f t="shared" si="5"/>
        <v>174.9</v>
      </c>
    </row>
    <row r="67" spans="1:9" ht="18">
      <c r="A67" s="29" t="s">
        <v>8</v>
      </c>
      <c r="B67" s="49">
        <v>16.2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1.234567901234568</v>
      </c>
      <c r="G67" s="1">
        <f t="shared" si="4"/>
        <v>0.2066115702479339</v>
      </c>
      <c r="H67" s="1">
        <f t="shared" si="7"/>
        <v>16</v>
      </c>
      <c r="I67" s="1">
        <f t="shared" si="5"/>
        <v>96.6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1173.8+37.3+101.8+9.7+15.1+2.5+6.1+25.2+161.9+1262.3</f>
        <v>2795.7</v>
      </c>
      <c r="E87" s="3">
        <f>D87/D137*100</f>
        <v>9.121608394346344</v>
      </c>
      <c r="F87" s="3">
        <f aca="true" t="shared" si="10" ref="F87:F92">D87/B87*100</f>
        <v>76.19787408013082</v>
      </c>
      <c r="G87" s="3">
        <f t="shared" si="8"/>
        <v>12.69981874923343</v>
      </c>
      <c r="H87" s="3">
        <f aca="true" t="shared" si="11" ref="H87:H92">B87-D87</f>
        <v>873.3000000000002</v>
      </c>
      <c r="I87" s="3">
        <f t="shared" si="9"/>
        <v>19218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1167.3+36.1+0.8+0.4+161.9+1233.6</f>
        <v>2600.1</v>
      </c>
      <c r="E88" s="1">
        <f>D88/D87*100</f>
        <v>93.00354115248417</v>
      </c>
      <c r="F88" s="1">
        <f t="shared" si="10"/>
        <v>84.76007302125439</v>
      </c>
      <c r="G88" s="1">
        <f t="shared" si="8"/>
        <v>14.018676472173997</v>
      </c>
      <c r="H88" s="1">
        <f t="shared" si="11"/>
        <v>467.50000000000045</v>
      </c>
      <c r="I88" s="1">
        <f t="shared" si="9"/>
        <v>15947.300000000001</v>
      </c>
    </row>
    <row r="89" spans="1:9" ht="18">
      <c r="A89" s="29" t="s">
        <v>33</v>
      </c>
      <c r="B89" s="49">
        <f>291.6-70.7</f>
        <v>220.90000000000003</v>
      </c>
      <c r="C89" s="50">
        <v>1179</v>
      </c>
      <c r="D89" s="51">
        <f>15.4</f>
        <v>15.4</v>
      </c>
      <c r="E89" s="1">
        <f>D89/D87*100</f>
        <v>0.5508459419823301</v>
      </c>
      <c r="F89" s="1">
        <f t="shared" si="10"/>
        <v>6.971480307831597</v>
      </c>
      <c r="G89" s="1">
        <f t="shared" si="8"/>
        <v>1.3061916878710773</v>
      </c>
      <c r="H89" s="1">
        <f t="shared" si="11"/>
        <v>205.50000000000003</v>
      </c>
      <c r="I89" s="1">
        <f t="shared" si="9"/>
        <v>1163.6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380.4999999999996</v>
      </c>
      <c r="C91" s="50">
        <f>C87-C88-C89-C90</f>
        <v>2287.2999999999993</v>
      </c>
      <c r="D91" s="50">
        <f>D87-D88-D89-D90</f>
        <v>180.1999999999999</v>
      </c>
      <c r="E91" s="1">
        <f>D91/D87*100</f>
        <v>6.445612905533495</v>
      </c>
      <c r="F91" s="1">
        <f t="shared" si="10"/>
        <v>47.35873850197112</v>
      </c>
      <c r="G91" s="1">
        <f>D91/C91*100</f>
        <v>7.87828444016963</v>
      </c>
      <c r="H91" s="1">
        <f t="shared" si="11"/>
        <v>200.2999999999997</v>
      </c>
      <c r="I91" s="1">
        <f>C91-D91</f>
        <v>2107.0999999999995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3479.6+8.1+4.1</f>
        <v>3491.7999999999997</v>
      </c>
      <c r="E92" s="3">
        <f>D92/D137*100</f>
        <v>11.392793286611068</v>
      </c>
      <c r="F92" s="3">
        <f t="shared" si="10"/>
        <v>98.14767968069258</v>
      </c>
      <c r="G92" s="3">
        <f>D92/C92*100</f>
        <v>16.357946613448764</v>
      </c>
      <c r="H92" s="3">
        <f t="shared" si="11"/>
        <v>65.90000000000009</v>
      </c>
      <c r="I92" s="3">
        <f>C92-D92</f>
        <v>17854.4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0.36053143312060343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58.4</v>
      </c>
      <c r="E103" s="95">
        <f>D103/D137*100</f>
        <v>0.19054330945016507</v>
      </c>
      <c r="F103" s="95">
        <f>D103/B103*100</f>
        <v>2.296409893437144</v>
      </c>
      <c r="G103" s="95">
        <f t="shared" si="12"/>
        <v>0.4207310923158941</v>
      </c>
      <c r="H103" s="95">
        <f t="shared" si="13"/>
        <v>2484.6999999999994</v>
      </c>
      <c r="I103" s="95">
        <f t="shared" si="14"/>
        <v>13822.2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>
        <f>5.3</f>
        <v>5.3</v>
      </c>
      <c r="E107" s="6">
        <f>D107/D103*100</f>
        <v>9.075342465753424</v>
      </c>
      <c r="F107" s="6">
        <f t="shared" si="15"/>
        <v>100</v>
      </c>
      <c r="G107" s="6">
        <f t="shared" si="12"/>
        <v>16.666666666666664</v>
      </c>
      <c r="H107" s="6">
        <f t="shared" si="16"/>
        <v>0</v>
      </c>
      <c r="I107" s="6">
        <f t="shared" si="14"/>
        <v>26.5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>
        <f>1.6</f>
        <v>1.6</v>
      </c>
      <c r="E114" s="6">
        <f>D114/D103*100</f>
        <v>2.7397260273972606</v>
      </c>
      <c r="F114" s="6">
        <f t="shared" si="15"/>
        <v>10.666666666666668</v>
      </c>
      <c r="G114" s="6">
        <f t="shared" si="12"/>
        <v>1.7738359201773837</v>
      </c>
      <c r="H114" s="6">
        <f t="shared" si="16"/>
        <v>13.4</v>
      </c>
      <c r="I114" s="6">
        <f t="shared" si="14"/>
        <v>88.60000000000001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>
        <f>21</f>
        <v>21</v>
      </c>
      <c r="E120" s="19">
        <f>D120/D103*100</f>
        <v>35.95890410958904</v>
      </c>
      <c r="F120" s="6">
        <f t="shared" si="15"/>
        <v>14.820042342978123</v>
      </c>
      <c r="G120" s="6">
        <f t="shared" si="12"/>
        <v>2.4705882352941173</v>
      </c>
      <c r="H120" s="6">
        <f t="shared" si="16"/>
        <v>120.69999999999999</v>
      </c>
      <c r="I120" s="6">
        <f t="shared" si="14"/>
        <v>829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>
        <f>3</f>
        <v>3</v>
      </c>
      <c r="E124" s="19">
        <f>D124/D103*100</f>
        <v>5.136986301369864</v>
      </c>
      <c r="F124" s="6">
        <f t="shared" si="15"/>
        <v>42.25352112676057</v>
      </c>
      <c r="G124" s="6">
        <f t="shared" si="12"/>
        <v>7.0754716981132075</v>
      </c>
      <c r="H124" s="6">
        <f t="shared" si="16"/>
        <v>4.1</v>
      </c>
      <c r="I124" s="6">
        <f t="shared" si="14"/>
        <v>39.4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>
        <f>5.6</f>
        <v>5.6</v>
      </c>
      <c r="E126" s="19">
        <f>D126/D103*100</f>
        <v>9.58904109589041</v>
      </c>
      <c r="F126" s="6">
        <f t="shared" si="15"/>
        <v>100</v>
      </c>
      <c r="G126" s="6">
        <f t="shared" si="12"/>
        <v>16.56804733727811</v>
      </c>
      <c r="H126" s="6">
        <f t="shared" si="16"/>
        <v>0</v>
      </c>
      <c r="I126" s="6">
        <f t="shared" si="14"/>
        <v>28.199999999999996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37.5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120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186.8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30649.200000000004</v>
      </c>
      <c r="E137" s="38">
        <v>100</v>
      </c>
      <c r="F137" s="3">
        <f>D137/B137*100</f>
        <v>54.32049752848578</v>
      </c>
      <c r="G137" s="3">
        <f aca="true" t="shared" si="17" ref="G137:G143">D137/C137*100</f>
        <v>9.09042914470621</v>
      </c>
      <c r="H137" s="3">
        <f aca="true" t="shared" si="18" ref="H137:H143">B137-D137</f>
        <v>25773.699999999997</v>
      </c>
      <c r="I137" s="3">
        <f aca="true" t="shared" si="19" ref="I137:I143">C137-D137</f>
        <v>306509.79999999993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24625.899999999998</v>
      </c>
      <c r="E138" s="6">
        <f>D138/D137*100</f>
        <v>80.34761103063047</v>
      </c>
      <c r="F138" s="6">
        <f aca="true" t="shared" si="20" ref="F138:F149">D138/B138*100</f>
        <v>61.10296434694794</v>
      </c>
      <c r="G138" s="6">
        <f t="shared" si="17"/>
        <v>10.140307908204022</v>
      </c>
      <c r="H138" s="6">
        <f t="shared" si="18"/>
        <v>15676.399999999998</v>
      </c>
      <c r="I138" s="18">
        <f t="shared" si="19"/>
        <v>218225.7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4916.400000000001</v>
      </c>
      <c r="C139" s="68">
        <f>C10+C21+C34+C53+C59+C89+C47+C131+C105+C108</f>
        <v>27371.8</v>
      </c>
      <c r="D139" s="68">
        <f>D10+D21+D34+D53+D59+D89+D47+D131+D105+D108</f>
        <v>751.4</v>
      </c>
      <c r="E139" s="6">
        <f>D139/D137*100</f>
        <v>2.451613745220103</v>
      </c>
      <c r="F139" s="6">
        <f t="shared" si="20"/>
        <v>15.283540802213</v>
      </c>
      <c r="G139" s="6">
        <f t="shared" si="17"/>
        <v>2.745161078189962</v>
      </c>
      <c r="H139" s="6">
        <f t="shared" si="18"/>
        <v>4165.000000000001</v>
      </c>
      <c r="I139" s="18">
        <f t="shared" si="19"/>
        <v>26620.399999999998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759.2</v>
      </c>
      <c r="E140" s="6">
        <f>D140/D137*100</f>
        <v>2.477063022852146</v>
      </c>
      <c r="F140" s="6">
        <f t="shared" si="20"/>
        <v>43.519633132702786</v>
      </c>
      <c r="G140" s="6">
        <f t="shared" si="17"/>
        <v>6.345491625154626</v>
      </c>
      <c r="H140" s="6">
        <f t="shared" si="18"/>
        <v>985.3</v>
      </c>
      <c r="I140" s="18">
        <f t="shared" si="19"/>
        <v>11205.2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117.5</v>
      </c>
      <c r="E141" s="6">
        <f>D141/D137*100</f>
        <v>0.3833705284314109</v>
      </c>
      <c r="F141" s="6">
        <f t="shared" si="20"/>
        <v>17.256572183874287</v>
      </c>
      <c r="G141" s="6">
        <f t="shared" si="17"/>
        <v>2.799818905330379</v>
      </c>
      <c r="H141" s="6">
        <f t="shared" si="18"/>
        <v>563.4</v>
      </c>
      <c r="I141" s="18">
        <f t="shared" si="19"/>
        <v>4079.2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8323.000000000005</v>
      </c>
      <c r="C143" s="67">
        <f>C137-C138-C139-C140-C141-C142</f>
        <v>48133.09999999993</v>
      </c>
      <c r="D143" s="67">
        <f>D137-D138-D139-D140-D141-D142</f>
        <v>4395.200000000007</v>
      </c>
      <c r="E143" s="6">
        <f>D143/D137*100</f>
        <v>14.34034167286587</v>
      </c>
      <c r="F143" s="6">
        <f t="shared" si="20"/>
        <v>52.80788177339907</v>
      </c>
      <c r="G143" s="43">
        <f t="shared" si="17"/>
        <v>9.131346204586892</v>
      </c>
      <c r="H143" s="6">
        <f t="shared" si="18"/>
        <v>3927.7999999999984</v>
      </c>
      <c r="I143" s="6">
        <f t="shared" si="19"/>
        <v>43737.89999999993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30649.200000000004</v>
      </c>
      <c r="E154" s="25"/>
      <c r="F154" s="3">
        <f>D154/B154*100</f>
        <v>52.30845900206851</v>
      </c>
      <c r="G154" s="3">
        <f t="shared" si="21"/>
        <v>8.752395548926598</v>
      </c>
      <c r="H154" s="3">
        <f>B154-D154</f>
        <v>27944</v>
      </c>
      <c r="I154" s="3">
        <f t="shared" si="22"/>
        <v>319531.49999999994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30649.200000000004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O39" sqref="O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6" sqref="Q2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M40" sqref="M40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30649.200000000004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2015-01-28T06:04:14Z</dcterms:modified>
  <cp:category/>
  <cp:version/>
  <cp:contentType/>
  <cp:contentStatus/>
</cp:coreProperties>
</file>